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/>
  <c r="G15"/>
  <c r="G16"/>
  <c r="G17"/>
  <c r="G18"/>
  <c r="G20"/>
  <c r="G21"/>
  <c r="G25"/>
  <c r="G30"/>
  <c r="G31"/>
  <c r="G33"/>
  <c r="G36"/>
  <c r="G37"/>
  <c r="G38"/>
  <c r="G39"/>
  <c r="E35"/>
  <c r="G35" s="1"/>
  <c r="E34"/>
  <c r="G34" s="1"/>
  <c r="E32"/>
  <c r="G32" s="1"/>
  <c r="E29"/>
  <c r="G29" s="1"/>
  <c r="E28"/>
  <c r="G28" s="1"/>
  <c r="E27"/>
  <c r="G27" s="1"/>
  <c r="E26"/>
  <c r="G26" s="1"/>
  <c r="E24"/>
  <c r="G24" s="1"/>
  <c r="E23"/>
  <c r="G23" s="1"/>
  <c r="E22"/>
  <c r="G22" s="1"/>
  <c r="E19"/>
  <c r="G19" s="1"/>
  <c r="E13"/>
  <c r="G13" l="1"/>
  <c r="G12" l="1"/>
</calcChain>
</file>

<file path=xl/sharedStrings.xml><?xml version="1.0" encoding="utf-8"?>
<sst xmlns="http://schemas.openxmlformats.org/spreadsheetml/2006/main" count="120" uniqueCount="91">
  <si>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</si>
  <si>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</si>
  <si>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</si>
  <si>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</si>
  <si>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</si>
  <si>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</si>
  <si>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</si>
  <si>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</si>
  <si>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</si>
  <si>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</si>
  <si>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</si>
  <si>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</si>
  <si>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</si>
  <si>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</si>
  <si>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</si>
  <si>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</si>
  <si>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</si>
  <si>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</si>
  <si>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</si>
  <si>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</si>
  <si>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</si>
  <si>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</si>
  <si>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</si>
  <si>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</si>
  <si>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</si>
  <si>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3.</t>
  </si>
  <si>
    <t>Натрия хлорид</t>
  </si>
  <si>
    <t>Белый кристаллический порощок без запаха, соленого вкуса</t>
  </si>
  <si>
    <t>кг</t>
  </si>
  <si>
    <t>Глюкоза  моногидрат</t>
  </si>
  <si>
    <t>Белый мелкокристаллический порошок без запаха, сладкого вкуса</t>
  </si>
  <si>
    <t>Цинка окись</t>
  </si>
  <si>
    <t>Белый желтоватый оттенком аморфный порошок без запаха.</t>
  </si>
  <si>
    <t>Метилурацил</t>
  </si>
  <si>
    <t>Белый со слегка желтоватым оттенком кристаллический порошок без запаха.</t>
  </si>
  <si>
    <t>Борная кислота</t>
  </si>
  <si>
    <t>Мелкий кристаллический порошок, без запаха.</t>
  </si>
  <si>
    <t>Глицерин</t>
  </si>
  <si>
    <t>Густая, прозрачная, бесцветная гигроскопическая</t>
  </si>
  <si>
    <t>Калия хлорид</t>
  </si>
  <si>
    <t>Белый кристаллический порошок, без запаха, соленого вкуса.</t>
  </si>
  <si>
    <t>Натрия гидрокарбонат</t>
  </si>
  <si>
    <t>Белый кристаллический порошок ,легко растворимый в воде.</t>
  </si>
  <si>
    <t>Новокаин</t>
  </si>
  <si>
    <t>Белый кристаллический порошок, без запаха, горького вкуса.</t>
  </si>
  <si>
    <t>Фурацилин</t>
  </si>
  <si>
    <t>Желтый  или зеленовато-желтый мелкокристаллический порошок без запаха, горького вкуса.</t>
  </si>
  <si>
    <t>Пергидроль</t>
  </si>
  <si>
    <t>Бесцветная, прозрачная жидкость  со своеобразным слабокислым запахом</t>
  </si>
  <si>
    <t>Вазелин</t>
  </si>
  <si>
    <t>Однородная , тянущаяся нитями, мазеобразная масса от белого до желтого цвета со слабым запахом парафина или нефти.</t>
  </si>
  <si>
    <t>Ланолин</t>
  </si>
  <si>
    <t>Густая вязкая масса желтовато-белого цвета.</t>
  </si>
  <si>
    <t>Кислота салициловая</t>
  </si>
  <si>
    <t>Белые мелкие игольчатые кристаллы или легкий кристаллический порошок без запаха.</t>
  </si>
  <si>
    <t>Левомицетин</t>
  </si>
  <si>
    <t>Белый со слабым желтовато-зеленоватым оттенком порошок без запаха, горького вкуса.</t>
  </si>
  <si>
    <t>Крахмал</t>
  </si>
  <si>
    <t>Белый, матовый, тонкий порошок без запаха и вкуса.</t>
  </si>
  <si>
    <t>Уксусная кислота 99%</t>
  </si>
  <si>
    <t>Бесцветная, прозрачная жидкость с резким специфическим запахом</t>
  </si>
  <si>
    <t>Хлоргексидина биглюконат</t>
  </si>
  <si>
    <t>Почти бесцветная или бледно-желтая жидкость массовая доля основного вещества 19г/л-210г/л</t>
  </si>
  <si>
    <t>Кальция хлорид</t>
  </si>
  <si>
    <t>Бесцветные кристаллы без запаха, горько-соленого вкуса. Гигроскопичен, на воздухе расплывается</t>
  </si>
  <si>
    <t>Димедрол</t>
  </si>
  <si>
    <t>Белый мелкокристаллический порошок, без  запаха, горького вкуса,вызываущего онемение</t>
  </si>
  <si>
    <t>л</t>
  </si>
  <si>
    <t xml:space="preserve">Тетрациклин </t>
  </si>
  <si>
    <t>таблетки 100 мг №20</t>
  </si>
  <si>
    <t>уп</t>
  </si>
  <si>
    <t>Муравьиная кислота 85%</t>
  </si>
  <si>
    <t>Колпачки медицинские алюминиевые К-3-34 (не цветные)</t>
  </si>
  <si>
    <t>алюминиевые К-3-34 (не цветные)</t>
  </si>
  <si>
    <t>шт</t>
  </si>
  <si>
    <t>Колпачки медицинские алюминиевые К-2-20</t>
  </si>
  <si>
    <t>Колпачки медицинские алюминиевые К-2-21(не цветные)</t>
  </si>
  <si>
    <t>Бутылки (флаконы) для  инфузионных растворов и кровезаменителей на 400мл</t>
  </si>
  <si>
    <t xml:space="preserve">Бутылки для инфузионных растворов и кровезаменителей с гладким горлом изготавливаются из медицинского стекла марки МТО и предназначены для расфасовки и хранения крови, кровезаменителей, инфузионных и трансфузионных растворов. </t>
  </si>
  <si>
    <t>Бутылки (флаконы) для  инфузионных растворов и кровезаменителей на 200мл</t>
  </si>
  <si>
    <t>Бутылки (флаконы) для  инфузионных растворов и кровезаменителей на 100мл</t>
  </si>
  <si>
    <r>
      <t xml:space="preserve">Набор реактивов для предстерилизационной очистки    </t>
    </r>
    <r>
      <rPr>
        <b/>
        <sz val="10"/>
        <color rgb="FF404040"/>
        <rFont val="Times New Roman"/>
        <family val="1"/>
        <charset val="204"/>
      </rPr>
      <t>(фенолфталеин</t>
    </r>
    <r>
      <rPr>
        <sz val="10"/>
        <color rgb="FF404040"/>
        <rFont val="Times New Roman"/>
        <family val="1"/>
        <charset val="204"/>
      </rPr>
      <t xml:space="preserve"> </t>
    </r>
    <r>
      <rPr>
        <b/>
        <sz val="10"/>
        <color rgb="FF404040"/>
        <rFont val="Times New Roman"/>
        <family val="1"/>
        <charset val="204"/>
      </rPr>
      <t>+азопирам</t>
    </r>
    <r>
      <rPr>
        <sz val="10"/>
        <color rgb="FF404040"/>
        <rFont val="Times New Roman"/>
        <family val="1"/>
        <charset val="204"/>
      </rPr>
      <t xml:space="preserve">) </t>
    </r>
  </si>
  <si>
    <t>21.01.2021 г.</t>
  </si>
  <si>
    <t>ТОО "Ангрофарм НС"</t>
  </si>
  <si>
    <t>ТОО "Агафо"</t>
  </si>
  <si>
    <t>ИП "Тукешов А.К."</t>
  </si>
  <si>
    <t>По лотам №1-10,12-14,16-19,23,25,26 признать потенциальным победителем ТОО "Агафо", г.Караганда, ул.Лободы, 43, на сумму 3 670 610 тенге.</t>
  </si>
  <si>
    <t>По лоту №11 признать победителем ТОО "Ангрофарм НС", г.Нур-Султан, пр.Тәуелсіздік, 12/1, ВП2, на сумму 2 810 500 тенге.</t>
  </si>
  <si>
    <t>По лоту №24 признать победителем ИП "Тукешов А.К.", г.Костанай, ул.Тәуелсіздік, 115, кв.71, на сумму 2 118 480 тенге.</t>
  </si>
  <si>
    <t>4.</t>
  </si>
  <si>
    <t>По лотам № 15,20,22,27,28,29 закуп признать не состоявшимся ввиду непредставления ценовых предложений потенциальными поставщиками.</t>
  </si>
</sst>
</file>

<file path=xl/styles.xml><?xml version="1.0" encoding="utf-8"?>
<styleSheet xmlns="http://schemas.openxmlformats.org/spreadsheetml/2006/main">
  <numFmts count="1">
    <numFmt numFmtId="164" formatCode="#,##0_р_.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  <font>
      <sz val="9"/>
      <color rgb="FF000000"/>
      <name val="Times New Roman"/>
      <family val="1"/>
      <charset val="204"/>
    </font>
    <font>
      <sz val="10"/>
      <color rgb="FF404040"/>
      <name val="Times New Roman"/>
      <family val="1"/>
      <charset val="204"/>
    </font>
    <font>
      <b/>
      <sz val="10"/>
      <color rgb="FF40404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center" vertical="top"/>
    </xf>
    <xf numFmtId="3" fontId="14" fillId="0" borderId="2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90" zoomScaleNormal="90" workbookViewId="0">
      <selection activeCell="H47" sqref="H47"/>
    </sheetView>
  </sheetViews>
  <sheetFormatPr defaultColWidth="8.85546875" defaultRowHeight="15"/>
  <cols>
    <col min="1" max="1" width="5.28515625" customWidth="1"/>
    <col min="2" max="2" width="26.7109375" customWidth="1"/>
    <col min="3" max="3" width="51.1406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1.5703125" customWidth="1"/>
    <col min="9" max="9" width="12.5703125" customWidth="1"/>
    <col min="10" max="10" width="11.140625" bestFit="1" customWidth="1"/>
  </cols>
  <sheetData>
    <row r="1" spans="1:10">
      <c r="D1" s="2"/>
      <c r="E1" s="2" t="s">
        <v>12</v>
      </c>
    </row>
    <row r="2" spans="1:10">
      <c r="D2" s="2"/>
      <c r="E2" s="2" t="s">
        <v>13</v>
      </c>
    </row>
    <row r="3" spans="1:10">
      <c r="D3" s="2"/>
      <c r="E3" s="2" t="s">
        <v>14</v>
      </c>
    </row>
    <row r="4" spans="1:10">
      <c r="D4" s="2"/>
      <c r="E4" s="2" t="s">
        <v>17</v>
      </c>
    </row>
    <row r="5" spans="1:10">
      <c r="C5" s="3"/>
      <c r="D5" s="3"/>
      <c r="E5" s="3"/>
      <c r="F5" s="3"/>
    </row>
    <row r="6" spans="1:10" ht="15" customHeight="1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" customHeight="1">
      <c r="A7" s="45" t="s">
        <v>20</v>
      </c>
      <c r="B7" s="45"/>
      <c r="C7" s="45"/>
      <c r="D7" s="45"/>
      <c r="E7" s="45"/>
      <c r="F7" s="45"/>
      <c r="G7" s="45"/>
      <c r="H7" s="45"/>
      <c r="I7" s="45"/>
      <c r="J7" s="45"/>
    </row>
    <row r="8" spans="1:10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2"/>
      <c r="D9" s="1"/>
    </row>
    <row r="10" spans="1:10">
      <c r="A10" s="4" t="s">
        <v>6</v>
      </c>
      <c r="D10" s="1"/>
      <c r="G10" s="4"/>
      <c r="H10" s="16"/>
      <c r="J10" s="16" t="s">
        <v>82</v>
      </c>
    </row>
    <row r="11" spans="1:10" ht="54.75" customHeight="1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40" t="s">
        <v>83</v>
      </c>
      <c r="I11" s="40" t="s">
        <v>84</v>
      </c>
      <c r="J11" s="41" t="s">
        <v>85</v>
      </c>
    </row>
    <row r="12" spans="1:10" ht="33" customHeight="1">
      <c r="A12" s="12">
        <v>1</v>
      </c>
      <c r="B12" s="23" t="s">
        <v>26</v>
      </c>
      <c r="C12" s="23" t="s">
        <v>27</v>
      </c>
      <c r="D12" s="23" t="s">
        <v>28</v>
      </c>
      <c r="E12" s="24">
        <v>700</v>
      </c>
      <c r="F12" s="25">
        <v>700</v>
      </c>
      <c r="G12" s="22">
        <f>E12*F12</f>
        <v>490000</v>
      </c>
      <c r="H12" s="25"/>
      <c r="I12" s="37">
        <v>680</v>
      </c>
      <c r="J12" s="25"/>
    </row>
    <row r="13" spans="1:10" ht="36.75" customHeight="1">
      <c r="A13" s="12">
        <v>2</v>
      </c>
      <c r="B13" s="23" t="s">
        <v>29</v>
      </c>
      <c r="C13" s="23" t="s">
        <v>30</v>
      </c>
      <c r="D13" s="23" t="s">
        <v>28</v>
      </c>
      <c r="E13" s="24">
        <f>450*70%</f>
        <v>315</v>
      </c>
      <c r="F13" s="25">
        <v>1080</v>
      </c>
      <c r="G13" s="22">
        <f>E13*F13</f>
        <v>340200</v>
      </c>
      <c r="H13" s="25"/>
      <c r="I13" s="37">
        <v>1080</v>
      </c>
      <c r="J13" s="25"/>
    </row>
    <row r="14" spans="1:10" ht="36.75" customHeight="1">
      <c r="A14" s="12">
        <v>3</v>
      </c>
      <c r="B14" s="23" t="s">
        <v>31</v>
      </c>
      <c r="C14" s="23" t="s">
        <v>32</v>
      </c>
      <c r="D14" s="23" t="s">
        <v>28</v>
      </c>
      <c r="E14" s="26">
        <v>2</v>
      </c>
      <c r="F14" s="25">
        <v>4800</v>
      </c>
      <c r="G14" s="22">
        <f t="shared" ref="G14:G39" si="0">E14*F14</f>
        <v>9600</v>
      </c>
      <c r="H14" s="25"/>
      <c r="I14" s="37">
        <v>4800</v>
      </c>
      <c r="J14" s="25"/>
    </row>
    <row r="15" spans="1:10" ht="36.75" customHeight="1">
      <c r="A15" s="12">
        <v>4</v>
      </c>
      <c r="B15" s="23" t="s">
        <v>33</v>
      </c>
      <c r="C15" s="23" t="s">
        <v>34</v>
      </c>
      <c r="D15" s="23" t="s">
        <v>28</v>
      </c>
      <c r="E15" s="24">
        <v>7</v>
      </c>
      <c r="F15" s="25">
        <v>20000</v>
      </c>
      <c r="G15" s="22">
        <f t="shared" si="0"/>
        <v>140000</v>
      </c>
      <c r="H15" s="25"/>
      <c r="I15" s="37">
        <v>20000</v>
      </c>
      <c r="J15" s="25"/>
    </row>
    <row r="16" spans="1:10" ht="36.75" customHeight="1">
      <c r="A16" s="12">
        <v>5</v>
      </c>
      <c r="B16" s="23" t="s">
        <v>35</v>
      </c>
      <c r="C16" s="23" t="s">
        <v>36</v>
      </c>
      <c r="D16" s="23" t="s">
        <v>28</v>
      </c>
      <c r="E16" s="24">
        <v>7</v>
      </c>
      <c r="F16" s="25">
        <v>5400</v>
      </c>
      <c r="G16" s="22">
        <f t="shared" si="0"/>
        <v>37800</v>
      </c>
      <c r="H16" s="25"/>
      <c r="I16" s="37">
        <v>5400</v>
      </c>
      <c r="J16" s="25"/>
    </row>
    <row r="17" spans="1:10" ht="36.75" customHeight="1">
      <c r="A17" s="12">
        <v>6</v>
      </c>
      <c r="B17" s="23" t="s">
        <v>37</v>
      </c>
      <c r="C17" s="23" t="s">
        <v>38</v>
      </c>
      <c r="D17" s="27" t="s">
        <v>28</v>
      </c>
      <c r="E17" s="24">
        <v>35</v>
      </c>
      <c r="F17" s="25">
        <v>2000</v>
      </c>
      <c r="G17" s="22">
        <f t="shared" si="0"/>
        <v>70000</v>
      </c>
      <c r="H17" s="25"/>
      <c r="I17" s="37">
        <v>2000</v>
      </c>
      <c r="J17" s="25"/>
    </row>
    <row r="18" spans="1:10" ht="36.75" customHeight="1">
      <c r="A18" s="12">
        <v>7</v>
      </c>
      <c r="B18" s="23" t="s">
        <v>39</v>
      </c>
      <c r="C18" s="23" t="s">
        <v>40</v>
      </c>
      <c r="D18" s="27" t="s">
        <v>28</v>
      </c>
      <c r="E18" s="24">
        <v>21</v>
      </c>
      <c r="F18" s="25">
        <v>4300</v>
      </c>
      <c r="G18" s="22">
        <f t="shared" si="0"/>
        <v>90300</v>
      </c>
      <c r="H18" s="25"/>
      <c r="I18" s="37">
        <v>4300</v>
      </c>
      <c r="J18" s="25"/>
    </row>
    <row r="19" spans="1:10" ht="36.75" customHeight="1">
      <c r="A19" s="12">
        <v>8</v>
      </c>
      <c r="B19" s="23" t="s">
        <v>41</v>
      </c>
      <c r="C19" s="23" t="s">
        <v>42</v>
      </c>
      <c r="D19" s="27" t="s">
        <v>28</v>
      </c>
      <c r="E19" s="24">
        <f>15*70%</f>
        <v>10.5</v>
      </c>
      <c r="F19" s="25">
        <v>2500</v>
      </c>
      <c r="G19" s="22">
        <f t="shared" si="0"/>
        <v>26250</v>
      </c>
      <c r="H19" s="25"/>
      <c r="I19" s="37">
        <v>2500</v>
      </c>
      <c r="J19" s="25"/>
    </row>
    <row r="20" spans="1:10" ht="36.75" customHeight="1">
      <c r="A20" s="12">
        <v>9</v>
      </c>
      <c r="B20" s="23" t="s">
        <v>43</v>
      </c>
      <c r="C20" s="23" t="s">
        <v>44</v>
      </c>
      <c r="D20" s="27" t="s">
        <v>28</v>
      </c>
      <c r="E20" s="24">
        <v>11</v>
      </c>
      <c r="F20" s="25">
        <v>25600</v>
      </c>
      <c r="G20" s="22">
        <f t="shared" si="0"/>
        <v>281600</v>
      </c>
      <c r="H20" s="25"/>
      <c r="I20" s="37">
        <v>25600</v>
      </c>
      <c r="J20" s="25"/>
    </row>
    <row r="21" spans="1:10" ht="36.75" customHeight="1">
      <c r="A21" s="12">
        <v>10</v>
      </c>
      <c r="B21" s="23" t="s">
        <v>45</v>
      </c>
      <c r="C21" s="23" t="s">
        <v>46</v>
      </c>
      <c r="D21" s="27" t="s">
        <v>28</v>
      </c>
      <c r="E21" s="26">
        <v>0.5</v>
      </c>
      <c r="F21" s="25">
        <v>29000</v>
      </c>
      <c r="G21" s="22">
        <f t="shared" si="0"/>
        <v>14500</v>
      </c>
      <c r="H21" s="25"/>
      <c r="I21" s="37">
        <v>27000</v>
      </c>
      <c r="J21" s="25"/>
    </row>
    <row r="22" spans="1:10" ht="36.75" customHeight="1">
      <c r="A22" s="12">
        <v>11</v>
      </c>
      <c r="B22" s="23" t="s">
        <v>47</v>
      </c>
      <c r="C22" s="23" t="s">
        <v>48</v>
      </c>
      <c r="D22" s="27" t="s">
        <v>28</v>
      </c>
      <c r="E22" s="24">
        <f>5500*70%</f>
        <v>3849.9999999999995</v>
      </c>
      <c r="F22" s="25">
        <v>750</v>
      </c>
      <c r="G22" s="22">
        <f t="shared" si="0"/>
        <v>2887499.9999999995</v>
      </c>
      <c r="H22" s="38">
        <v>730</v>
      </c>
      <c r="I22" s="39">
        <v>750</v>
      </c>
      <c r="J22" s="25"/>
    </row>
    <row r="23" spans="1:10" ht="36.75" customHeight="1">
      <c r="A23" s="12">
        <v>12</v>
      </c>
      <c r="B23" s="23" t="s">
        <v>49</v>
      </c>
      <c r="C23" s="23" t="s">
        <v>50</v>
      </c>
      <c r="D23" s="27" t="s">
        <v>28</v>
      </c>
      <c r="E23" s="24">
        <f>325*70%</f>
        <v>227.49999999999997</v>
      </c>
      <c r="F23" s="25">
        <v>2800</v>
      </c>
      <c r="G23" s="22">
        <f t="shared" si="0"/>
        <v>636999.99999999988</v>
      </c>
      <c r="H23" s="25"/>
      <c r="I23" s="37">
        <v>2800</v>
      </c>
      <c r="J23" s="25"/>
    </row>
    <row r="24" spans="1:10" ht="36.75" customHeight="1">
      <c r="A24" s="12">
        <v>13</v>
      </c>
      <c r="B24" s="23" t="s">
        <v>51</v>
      </c>
      <c r="C24" s="23" t="s">
        <v>52</v>
      </c>
      <c r="D24" s="27" t="s">
        <v>28</v>
      </c>
      <c r="E24" s="24">
        <f>16*70%</f>
        <v>11.2</v>
      </c>
      <c r="F24" s="25">
        <v>19000</v>
      </c>
      <c r="G24" s="22">
        <f t="shared" si="0"/>
        <v>212800</v>
      </c>
      <c r="H24" s="25"/>
      <c r="I24" s="37">
        <v>19000</v>
      </c>
      <c r="J24" s="25"/>
    </row>
    <row r="25" spans="1:10" ht="36.75" customHeight="1">
      <c r="A25" s="12">
        <v>14</v>
      </c>
      <c r="B25" s="23" t="s">
        <v>53</v>
      </c>
      <c r="C25" s="23" t="s">
        <v>54</v>
      </c>
      <c r="D25" s="27" t="s">
        <v>28</v>
      </c>
      <c r="E25" s="24">
        <v>4</v>
      </c>
      <c r="F25" s="25">
        <v>14400</v>
      </c>
      <c r="G25" s="22">
        <f t="shared" si="0"/>
        <v>57600</v>
      </c>
      <c r="H25" s="25"/>
      <c r="I25" s="37">
        <v>14400</v>
      </c>
      <c r="J25" s="25"/>
    </row>
    <row r="26" spans="1:10" ht="36.75" customHeight="1">
      <c r="A26" s="12">
        <v>15</v>
      </c>
      <c r="B26" s="23" t="s">
        <v>55</v>
      </c>
      <c r="C26" s="23" t="s">
        <v>56</v>
      </c>
      <c r="D26" s="27" t="s">
        <v>28</v>
      </c>
      <c r="E26" s="26">
        <f>1.7*70%</f>
        <v>1.19</v>
      </c>
      <c r="F26" s="25">
        <v>58000</v>
      </c>
      <c r="G26" s="22">
        <f t="shared" si="0"/>
        <v>69020</v>
      </c>
      <c r="H26" s="25"/>
      <c r="I26" s="39"/>
      <c r="J26" s="25"/>
    </row>
    <row r="27" spans="1:10" ht="36.75" customHeight="1">
      <c r="A27" s="12">
        <v>16</v>
      </c>
      <c r="B27" s="23" t="s">
        <v>57</v>
      </c>
      <c r="C27" s="23" t="s">
        <v>58</v>
      </c>
      <c r="D27" s="27" t="s">
        <v>28</v>
      </c>
      <c r="E27" s="24">
        <f>15*70%</f>
        <v>10.5</v>
      </c>
      <c r="F27" s="25">
        <v>720</v>
      </c>
      <c r="G27" s="22">
        <f t="shared" si="0"/>
        <v>7560</v>
      </c>
      <c r="H27" s="25"/>
      <c r="I27" s="37">
        <v>720</v>
      </c>
      <c r="J27" s="25"/>
    </row>
    <row r="28" spans="1:10" ht="36.75" customHeight="1">
      <c r="A28" s="12">
        <v>17</v>
      </c>
      <c r="B28" s="23" t="s">
        <v>59</v>
      </c>
      <c r="C28" s="23" t="s">
        <v>60</v>
      </c>
      <c r="D28" s="27" t="s">
        <v>28</v>
      </c>
      <c r="E28" s="24">
        <f>4*70%</f>
        <v>2.8</v>
      </c>
      <c r="F28" s="25">
        <v>2500</v>
      </c>
      <c r="G28" s="22">
        <f t="shared" si="0"/>
        <v>7000</v>
      </c>
      <c r="H28" s="25"/>
      <c r="I28" s="37">
        <v>2500</v>
      </c>
      <c r="J28" s="25"/>
    </row>
    <row r="29" spans="1:10" ht="36.75" customHeight="1">
      <c r="A29" s="12">
        <v>18</v>
      </c>
      <c r="B29" s="23" t="s">
        <v>61</v>
      </c>
      <c r="C29" s="23" t="s">
        <v>62</v>
      </c>
      <c r="D29" s="27" t="s">
        <v>28</v>
      </c>
      <c r="E29" s="24">
        <f>6*70%</f>
        <v>4.1999999999999993</v>
      </c>
      <c r="F29" s="25">
        <v>30000</v>
      </c>
      <c r="G29" s="22">
        <f t="shared" si="0"/>
        <v>125999.99999999999</v>
      </c>
      <c r="H29" s="25"/>
      <c r="I29" s="37">
        <v>30000</v>
      </c>
      <c r="J29" s="25"/>
    </row>
    <row r="30" spans="1:10" ht="36.75" customHeight="1">
      <c r="A30" s="12">
        <v>19</v>
      </c>
      <c r="B30" s="23" t="s">
        <v>63</v>
      </c>
      <c r="C30" s="23" t="s">
        <v>64</v>
      </c>
      <c r="D30" s="27" t="s">
        <v>28</v>
      </c>
      <c r="E30" s="24">
        <v>11</v>
      </c>
      <c r="F30" s="25">
        <v>4000</v>
      </c>
      <c r="G30" s="22">
        <f t="shared" si="0"/>
        <v>44000</v>
      </c>
      <c r="H30" s="25"/>
      <c r="I30" s="37">
        <v>4000</v>
      </c>
      <c r="J30" s="25"/>
    </row>
    <row r="31" spans="1:10" ht="36.75" customHeight="1">
      <c r="A31" s="12">
        <v>20</v>
      </c>
      <c r="B31" s="23" t="s">
        <v>65</v>
      </c>
      <c r="C31" s="23" t="s">
        <v>66</v>
      </c>
      <c r="D31" s="27" t="s">
        <v>28</v>
      </c>
      <c r="E31" s="26">
        <v>0.05</v>
      </c>
      <c r="F31" s="25">
        <v>52000</v>
      </c>
      <c r="G31" s="22">
        <f t="shared" si="0"/>
        <v>2600</v>
      </c>
      <c r="H31" s="25"/>
      <c r="I31" s="39"/>
      <c r="J31" s="25"/>
    </row>
    <row r="32" spans="1:10" ht="36.75" customHeight="1">
      <c r="A32" s="12">
        <v>22</v>
      </c>
      <c r="B32" s="23" t="s">
        <v>68</v>
      </c>
      <c r="C32" s="23" t="s">
        <v>69</v>
      </c>
      <c r="D32" s="27" t="s">
        <v>70</v>
      </c>
      <c r="E32" s="24">
        <f>80*70%</f>
        <v>56</v>
      </c>
      <c r="F32" s="25">
        <v>490</v>
      </c>
      <c r="G32" s="22">
        <f t="shared" si="0"/>
        <v>27440</v>
      </c>
      <c r="H32" s="25"/>
      <c r="I32" s="39"/>
      <c r="J32" s="25"/>
    </row>
    <row r="33" spans="1:10" ht="36.75" customHeight="1">
      <c r="A33" s="12">
        <v>23</v>
      </c>
      <c r="B33" s="23" t="s">
        <v>71</v>
      </c>
      <c r="C33" s="23" t="s">
        <v>71</v>
      </c>
      <c r="D33" s="27" t="s">
        <v>67</v>
      </c>
      <c r="E33" s="24">
        <v>14</v>
      </c>
      <c r="F33" s="25">
        <v>2200</v>
      </c>
      <c r="G33" s="22">
        <f t="shared" si="0"/>
        <v>30800</v>
      </c>
      <c r="H33" s="25"/>
      <c r="I33" s="37">
        <v>2200</v>
      </c>
      <c r="J33" s="25"/>
    </row>
    <row r="34" spans="1:10" ht="36.75" customHeight="1">
      <c r="A34" s="12">
        <v>24</v>
      </c>
      <c r="B34" s="28" t="s">
        <v>72</v>
      </c>
      <c r="C34" s="29" t="s">
        <v>73</v>
      </c>
      <c r="D34" s="30" t="s">
        <v>74</v>
      </c>
      <c r="E34" s="31">
        <f>388000*70%</f>
        <v>271600</v>
      </c>
      <c r="F34" s="32">
        <v>10</v>
      </c>
      <c r="G34" s="22">
        <f t="shared" si="0"/>
        <v>2716000</v>
      </c>
      <c r="H34" s="25"/>
      <c r="I34" s="39">
        <v>10</v>
      </c>
      <c r="J34" s="38">
        <v>7.8</v>
      </c>
    </row>
    <row r="35" spans="1:10" ht="36.75" customHeight="1">
      <c r="A35" s="12">
        <v>25</v>
      </c>
      <c r="B35" s="28" t="s">
        <v>75</v>
      </c>
      <c r="C35" s="29" t="s">
        <v>76</v>
      </c>
      <c r="D35" s="30" t="s">
        <v>74</v>
      </c>
      <c r="E35" s="31">
        <f>8000*70%</f>
        <v>5600</v>
      </c>
      <c r="F35" s="32">
        <v>6</v>
      </c>
      <c r="G35" s="22">
        <f t="shared" si="0"/>
        <v>33600</v>
      </c>
      <c r="H35" s="25"/>
      <c r="I35" s="37">
        <v>6</v>
      </c>
      <c r="J35" s="25"/>
    </row>
    <row r="36" spans="1:10" ht="36.75" customHeight="1">
      <c r="A36" s="12">
        <v>26</v>
      </c>
      <c r="B36" s="28" t="s">
        <v>77</v>
      </c>
      <c r="C36" s="29" t="s">
        <v>78</v>
      </c>
      <c r="D36" s="30" t="s">
        <v>74</v>
      </c>
      <c r="E36" s="31">
        <v>10500</v>
      </c>
      <c r="F36" s="32">
        <v>98</v>
      </c>
      <c r="G36" s="22">
        <f t="shared" si="0"/>
        <v>1029000</v>
      </c>
      <c r="H36" s="25"/>
      <c r="I36" s="37">
        <v>98</v>
      </c>
      <c r="J36" s="25"/>
    </row>
    <row r="37" spans="1:10" ht="36.75" customHeight="1">
      <c r="A37" s="12">
        <v>27</v>
      </c>
      <c r="B37" s="28" t="s">
        <v>79</v>
      </c>
      <c r="C37" s="29" t="s">
        <v>78</v>
      </c>
      <c r="D37" s="30" t="s">
        <v>74</v>
      </c>
      <c r="E37" s="31">
        <v>7000</v>
      </c>
      <c r="F37" s="32">
        <v>80</v>
      </c>
      <c r="G37" s="22">
        <f t="shared" si="0"/>
        <v>560000</v>
      </c>
      <c r="H37" s="25"/>
      <c r="I37" s="39"/>
      <c r="J37" s="25"/>
    </row>
    <row r="38" spans="1:10" ht="36.75" customHeight="1">
      <c r="A38" s="12">
        <v>28</v>
      </c>
      <c r="B38" s="33" t="s">
        <v>80</v>
      </c>
      <c r="C38" s="29" t="s">
        <v>78</v>
      </c>
      <c r="D38" s="30" t="s">
        <v>74</v>
      </c>
      <c r="E38" s="31">
        <v>2800</v>
      </c>
      <c r="F38" s="32">
        <v>65</v>
      </c>
      <c r="G38" s="22">
        <f t="shared" si="0"/>
        <v>182000</v>
      </c>
      <c r="H38" s="25"/>
      <c r="I38" s="39"/>
      <c r="J38" s="25"/>
    </row>
    <row r="39" spans="1:10" ht="36.75" customHeight="1">
      <c r="A39" s="12">
        <v>29</v>
      </c>
      <c r="B39" s="34" t="s">
        <v>81</v>
      </c>
      <c r="C39" s="34" t="s">
        <v>81</v>
      </c>
      <c r="D39" s="30" t="s">
        <v>74</v>
      </c>
      <c r="E39" s="35">
        <v>150</v>
      </c>
      <c r="F39" s="36">
        <v>1000</v>
      </c>
      <c r="G39" s="22">
        <f t="shared" si="0"/>
        <v>150000</v>
      </c>
      <c r="H39" s="25"/>
      <c r="I39" s="39"/>
      <c r="J39" s="25"/>
    </row>
    <row r="40" spans="1:10" ht="17.25" customHeight="1">
      <c r="A40" s="17"/>
      <c r="B40" s="18"/>
      <c r="C40" s="18"/>
      <c r="D40" s="19"/>
      <c r="E40" s="20"/>
      <c r="F40" s="20"/>
      <c r="G40" s="21"/>
    </row>
    <row r="41" spans="1:10" ht="22.5" customHeight="1">
      <c r="A41" s="6"/>
      <c r="B41" s="42" t="s">
        <v>8</v>
      </c>
      <c r="C41" s="42"/>
      <c r="D41" s="42"/>
      <c r="E41" s="42"/>
      <c r="F41" s="42"/>
      <c r="G41" s="42"/>
      <c r="H41" s="42"/>
    </row>
    <row r="42" spans="1:10" ht="18" customHeight="1">
      <c r="A42" s="13" t="s">
        <v>18</v>
      </c>
      <c r="B42" s="42" t="s">
        <v>86</v>
      </c>
      <c r="C42" s="42"/>
      <c r="D42" s="42"/>
      <c r="E42" s="42"/>
      <c r="F42" s="42"/>
      <c r="G42" s="42"/>
      <c r="H42" s="42"/>
    </row>
    <row r="43" spans="1:10" ht="18" customHeight="1">
      <c r="A43" s="13" t="s">
        <v>19</v>
      </c>
      <c r="B43" s="42" t="s">
        <v>87</v>
      </c>
      <c r="C43" s="42"/>
      <c r="D43" s="42"/>
      <c r="E43" s="42"/>
      <c r="F43" s="42"/>
      <c r="G43" s="42"/>
      <c r="H43" s="42"/>
    </row>
    <row r="44" spans="1:10" ht="18" customHeight="1">
      <c r="A44" s="13" t="s">
        <v>25</v>
      </c>
      <c r="B44" s="47" t="s">
        <v>88</v>
      </c>
      <c r="C44" s="47"/>
      <c r="D44" s="47"/>
      <c r="E44" s="47"/>
      <c r="F44" s="47"/>
      <c r="G44" s="47"/>
      <c r="H44" s="47"/>
    </row>
    <row r="45" spans="1:10" ht="18" customHeight="1">
      <c r="A45" s="13" t="s">
        <v>89</v>
      </c>
      <c r="B45" s="47" t="s">
        <v>90</v>
      </c>
      <c r="C45" s="48"/>
      <c r="D45" s="48"/>
      <c r="E45" s="48"/>
      <c r="F45" s="48"/>
      <c r="G45" s="48"/>
      <c r="H45" s="48"/>
      <c r="I45" s="48"/>
      <c r="J45" s="48"/>
    </row>
    <row r="46" spans="1:10" ht="34.5" customHeight="1">
      <c r="A46" s="7" t="s">
        <v>25</v>
      </c>
      <c r="B46" s="44" t="s">
        <v>9</v>
      </c>
      <c r="C46" s="44"/>
      <c r="D46" s="44"/>
      <c r="E46" s="44"/>
      <c r="F46" s="44"/>
      <c r="G46" s="44"/>
      <c r="H46" s="44"/>
    </row>
    <row r="47" spans="1:10" ht="15.75" customHeight="1">
      <c r="A47" s="7"/>
      <c r="B47" s="14"/>
      <c r="C47" s="14"/>
      <c r="D47" s="14"/>
      <c r="E47" s="14"/>
      <c r="F47" s="14"/>
      <c r="G47" s="14"/>
    </row>
    <row r="48" spans="1:10" ht="15.75" customHeight="1">
      <c r="A48" s="7"/>
      <c r="B48" s="14"/>
      <c r="C48" s="14"/>
      <c r="D48" s="14"/>
      <c r="E48" s="14"/>
      <c r="F48" s="14"/>
      <c r="G48" s="14"/>
    </row>
    <row r="49" spans="1:10" ht="15" customHeight="1">
      <c r="A49" s="8"/>
      <c r="B49" s="43" t="s">
        <v>21</v>
      </c>
      <c r="C49" s="43"/>
      <c r="D49" s="10" t="s">
        <v>22</v>
      </c>
      <c r="E49" s="9"/>
      <c r="F49" s="9"/>
    </row>
    <row r="50" spans="1:10" ht="15.75" customHeight="1">
      <c r="A50" s="7"/>
      <c r="B50" s="9"/>
      <c r="C50" s="9"/>
      <c r="E50" s="14"/>
      <c r="F50" s="14"/>
      <c r="G50" s="14"/>
    </row>
    <row r="51" spans="1:10" ht="15" customHeight="1">
      <c r="A51" s="8"/>
      <c r="B51" s="43" t="s">
        <v>23</v>
      </c>
      <c r="C51" s="43"/>
      <c r="D51" s="10" t="s">
        <v>24</v>
      </c>
      <c r="E51" s="9"/>
      <c r="F51" s="9"/>
    </row>
    <row r="52" spans="1:10" ht="15" customHeight="1">
      <c r="A52" s="8"/>
      <c r="B52" s="11"/>
      <c r="C52" s="11"/>
      <c r="D52" s="2"/>
      <c r="E52" s="9"/>
      <c r="F52" s="9"/>
    </row>
    <row r="53" spans="1:10" ht="15" customHeight="1">
      <c r="B53" s="11" t="s">
        <v>10</v>
      </c>
      <c r="C53" s="11"/>
      <c r="D53" s="2" t="s">
        <v>11</v>
      </c>
      <c r="E53" s="15"/>
      <c r="F53" s="3"/>
      <c r="G53" s="10"/>
    </row>
    <row r="54" spans="1:10">
      <c r="B54" s="11"/>
      <c r="C54" s="11"/>
      <c r="D54" s="2"/>
      <c r="E54" s="15"/>
      <c r="F54" s="3"/>
      <c r="G54" s="2"/>
    </row>
    <row r="58" spans="1:10">
      <c r="B58" s="42"/>
      <c r="C58" s="42"/>
      <c r="D58" s="42"/>
      <c r="E58" s="42"/>
      <c r="F58" s="42"/>
      <c r="G58" s="42"/>
      <c r="H58" s="42"/>
      <c r="I58" s="42"/>
      <c r="J58" s="42"/>
    </row>
    <row r="64" spans="1:10">
      <c r="B64" s="2"/>
    </row>
    <row r="65" spans="2:2">
      <c r="B65" s="2"/>
    </row>
    <row r="66" spans="2:2">
      <c r="B66" s="2"/>
    </row>
    <row r="67" spans="2:2">
      <c r="B67" s="2"/>
    </row>
  </sheetData>
  <mergeCells count="12">
    <mergeCell ref="B41:H41"/>
    <mergeCell ref="B43:H43"/>
    <mergeCell ref="B44:H44"/>
    <mergeCell ref="A6:J6"/>
    <mergeCell ref="A8:J8"/>
    <mergeCell ref="A7:J7"/>
    <mergeCell ref="B58:J58"/>
    <mergeCell ref="B51:C51"/>
    <mergeCell ref="B46:H46"/>
    <mergeCell ref="B49:C49"/>
    <mergeCell ref="B42:H42"/>
    <mergeCell ref="B45:J45"/>
  </mergeCells>
  <dataValidations count="1">
    <dataValidation allowBlank="1" showInputMessage="1" showErrorMessage="1" prompt="Введите наименование на гос.языке" sqref="B41 B58 B51:C54 D12:D39"/>
  </dataValidations>
  <pageMargins left="0.39370078740157483" right="0" top="0.55118110236220474" bottom="0.15748031496062992" header="0.31496062992125984" footer="0.31496062992125984"/>
  <pageSetup paperSize="9" scale="84" orientation="landscape" horizontalDpi="180" verticalDpi="18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2021-01-23T13:46:08Z</dcterms:modified>
</cp:coreProperties>
</file>